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827"/>
  <workbookPr defaultThemeVersion="166925"/>
  <mc:AlternateContent xmlns:mc="http://schemas.openxmlformats.org/markup-compatibility/2006">
    <mc:Choice Requires="x15">
      <x15ac:absPath xmlns:x15ac="http://schemas.microsoft.com/office/spreadsheetml/2010/11/ac" url="C:\Users\OzzieL\Desktop\WSU Proposal\"/>
    </mc:Choice>
  </mc:AlternateContent>
  <bookViews>
    <workbookView xWindow="0" yWindow="0" windowWidth="28800" windowHeight="11310" xr2:uid="{2AAED53B-9B26-4D55-BA7F-0D5DE42220B1}"/>
  </bookViews>
  <sheets>
    <sheet name="DataSpan Costs" sheetId="1" r:id="rId1"/>
    <sheet name="References  Warranty" sheetId="2"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6" i="1" l="1"/>
  <c r="F36" i="1" s="1"/>
  <c r="E32" i="1"/>
  <c r="F32" i="1" s="1"/>
  <c r="E31" i="1"/>
  <c r="F31" i="1" s="1"/>
  <c r="F30" i="1"/>
  <c r="E30" i="1"/>
  <c r="F35" i="1" l="1"/>
  <c r="D30" i="1"/>
  <c r="D31" i="1"/>
  <c r="D32" i="1"/>
  <c r="D36" i="1" l="1"/>
  <c r="D35" i="1" l="1"/>
</calcChain>
</file>

<file path=xl/sharedStrings.xml><?xml version="1.0" encoding="utf-8"?>
<sst xmlns="http://schemas.openxmlformats.org/spreadsheetml/2006/main" count="136" uniqueCount="100">
  <si>
    <t>The minimum enclosure dimensions will be as follows:</t>
  </si>
  <si>
    <t>Height- 88.9 inches (2258 mm)</t>
  </si>
  <si>
    <t>Width- 29.53 inches (750mm)</t>
  </si>
  <si>
    <t>Depth- 47.24 inches (1200mm)</t>
  </si>
  <si>
    <t xml:space="preserve">The maximum enclosure dimensions are as follows: </t>
  </si>
  <si>
    <t>Height- 91 inches (2311.4 mm)</t>
  </si>
  <si>
    <t>Width- 30 inches (762mm)</t>
  </si>
  <si>
    <t xml:space="preserve">Depth- 48 inches (1219.2)  </t>
  </si>
  <si>
    <t>Vendor is required to provide total height with castors attached within the bid package.</t>
  </si>
  <si>
    <t>Enclosures will be 48U</t>
  </si>
  <si>
    <t>Enclosures will be black in color</t>
  </si>
  <si>
    <t>Enclosures will meet the EIA-310-E standards for 19" server racks</t>
  </si>
  <si>
    <t>Enclosure will be capable of supporting the framework for the hot aisle containment</t>
  </si>
  <si>
    <t>Enclosures will include castors and removable side panels (both sides)</t>
  </si>
  <si>
    <t>Enclosures will include lockable doors, front and rear</t>
  </si>
  <si>
    <t>Enclosures will be fully assembled prior to delivery</t>
  </si>
  <si>
    <t>Enclosures will be provided with the bottom of the rack sealed against air flow from the cold to the hot aisle.</t>
  </si>
  <si>
    <t>All costs of delivery will be included with the bid price</t>
  </si>
  <si>
    <t xml:space="preserve">Delivery will be to the location identified by Wayne State University </t>
  </si>
  <si>
    <t>Server Enclosures will be held by the vendor until delivery is requested by WSU C&amp;IT and must be available for delivery by May 15, 2018.</t>
  </si>
  <si>
    <t>Item Description</t>
  </si>
  <si>
    <t>Unit Cost</t>
  </si>
  <si>
    <t>Total Cost</t>
  </si>
  <si>
    <t>Please add additional lines as required.</t>
  </si>
  <si>
    <t>Yes</t>
  </si>
  <si>
    <t>Side Panels with same key locks as doors - recessed in frame</t>
  </si>
  <si>
    <t>N/A</t>
  </si>
  <si>
    <t>The 45 additional latches will include a keypad lock that can be changed when needed by WSU.  (Alternate options will be considered)</t>
  </si>
  <si>
    <t xml:space="preserve">90 enclosures will include standard keyed latches with a selection of 9 different keys.   </t>
  </si>
  <si>
    <t>Solid Bottom Panel insert installed on all cabinets</t>
  </si>
  <si>
    <t>48 RU in each cabinet (Installed Plenaform / Plenafill panels - removable in 1 RU increments)</t>
  </si>
  <si>
    <t xml:space="preserve">Enclosures will be provided with blanking panels in place </t>
  </si>
  <si>
    <t>Dock to Dock Delivery with 72 hour to inspect and report any for damage included</t>
  </si>
  <si>
    <t>Notes - per clarifications on Addendum 1</t>
  </si>
  <si>
    <t>See Containment Overview Enclosures will support Vertical Containment Panels</t>
  </si>
  <si>
    <t>QTY</t>
  </si>
  <si>
    <t>5 trucks for dock to dock delivery of 135 cabinets to Wayne State University from Edinboro Pa - Great Lakes Case and Cabinets</t>
  </si>
  <si>
    <t>Met or Exceeded</t>
  </si>
  <si>
    <t>Provided on GL910ES-3048 drawing</t>
  </si>
  <si>
    <t>Multiple key numbers will supplied for WSU to select 9 key numbers</t>
  </si>
  <si>
    <t>Delivered on pallets with clear protective wrapping and serial numbers</t>
  </si>
  <si>
    <r>
      <rPr>
        <b/>
        <sz val="10"/>
        <color rgb="FFFF0000"/>
        <rFont val="Arial"/>
        <family val="2"/>
      </rPr>
      <t>GL910ES-3048 - WSUSL</t>
    </r>
    <r>
      <rPr>
        <sz val="10"/>
        <color theme="1"/>
        <rFont val="Arial"/>
        <family val="2"/>
      </rPr>
      <t xml:space="preserve"> Configuration - Standard key lock handles with 9 different key numbers</t>
    </r>
  </si>
  <si>
    <t>Complete Assembled cabinets - doors, solid top, locking side panels, casters, levelers, solid bottom</t>
  </si>
  <si>
    <t>Plenafill Blanking panels - 48RU per cabinet (Installed)</t>
  </si>
  <si>
    <t>Mesh Contour Front Door and Split Mesh Rear -  Recessed in Frame with 3 hinges - 180 degree swing</t>
  </si>
  <si>
    <t>Mechanical CH-02 Combo lock installed - optional electronic offered - SEAL Security handles</t>
  </si>
  <si>
    <t>Optional White Glove or inside delivery also available - (Packaging and delivery optins could provide LEED Credits)</t>
  </si>
  <si>
    <t>Wayne State University - C&amp;IT Server Enclosure Bid - Schedule A</t>
  </si>
  <si>
    <t>GL-SEAL-50 - Electronic PIN Security handles with 9 digit key pad</t>
  </si>
  <si>
    <r>
      <rPr>
        <b/>
        <sz val="10"/>
        <color rgb="FFFF0000"/>
        <rFont val="Arial"/>
        <family val="2"/>
      </rPr>
      <t>GL910ES-3048 - WSUCL</t>
    </r>
    <r>
      <rPr>
        <sz val="10"/>
        <color theme="1"/>
        <rFont val="Arial"/>
        <family val="2"/>
      </rPr>
      <t xml:space="preserve"> Configuration -  Including (2) CH02 - Combo mechanical 3 (9 digit) locks for front and rear doors</t>
    </r>
  </si>
  <si>
    <t>Company</t>
  </si>
  <si>
    <t>Industry</t>
  </si>
  <si>
    <t>Contact Name</t>
  </si>
  <si>
    <t>Email</t>
  </si>
  <si>
    <t>Telephone Number</t>
  </si>
  <si>
    <t>Edinboro University</t>
  </si>
  <si>
    <t>Address</t>
  </si>
  <si>
    <t>University</t>
  </si>
  <si>
    <t>Lord Corporation</t>
  </si>
  <si>
    <t>Great Lakes Data Center  - References for WSU</t>
  </si>
  <si>
    <t>These accounts were chosen based upon</t>
  </si>
  <si>
    <t>similar type of applications and products</t>
  </si>
  <si>
    <t>required by the customer.</t>
  </si>
  <si>
    <t>GL - Brian Franz</t>
  </si>
  <si>
    <t>Erie Insurance</t>
  </si>
  <si>
    <t>Insurance</t>
  </si>
  <si>
    <t>American Fidelity Assurance</t>
  </si>
  <si>
    <t>Solutions Installed at location</t>
  </si>
  <si>
    <t>ES Enclosures / Cold Aisle Containment</t>
  </si>
  <si>
    <t>ES Enclosures / Hot Aisle Containment</t>
  </si>
  <si>
    <t>ES Enclosures / Cold Aisle Containment / SEAL Security</t>
  </si>
  <si>
    <t>ES Enclosures / Hot AisleContainment / InRow Cooling</t>
  </si>
  <si>
    <t>GL - Ozzie Lawliss</t>
  </si>
  <si>
    <t>Upgrade to Electronic Security handle- cost for replacing 90 CH-02 mechanical handles</t>
  </si>
  <si>
    <t>Manufacturing</t>
  </si>
  <si>
    <t xml:space="preserve">GLCC Regional Manager will contact and </t>
  </si>
  <si>
    <t>ozziel@greatcabinets.com</t>
  </si>
  <si>
    <t>218 Meadville St, Edinboro Pa 16444</t>
  </si>
  <si>
    <t>4950 W 23rd St, Erie, PA 16506</t>
  </si>
  <si>
    <t>2455 Robison Rd EXD, Erie Pa 16509</t>
  </si>
  <si>
    <t>214-478-3975</t>
  </si>
  <si>
    <t>Site Contact</t>
  </si>
  <si>
    <t>Mark Morgan</t>
  </si>
  <si>
    <t>John Cox</t>
  </si>
  <si>
    <t>brianf@greatcabinets.com</t>
  </si>
  <si>
    <t>IT Manager</t>
  </si>
  <si>
    <t>814-881-2056</t>
  </si>
  <si>
    <t>ENCLOSURE WARRANTY</t>
  </si>
  <si>
    <t>Great Lakes Case &amp; Cabinet Co., Inc. warrants that each of its standard products is free from defects in material and workmanship for a period of one year from date of shipment. If within that period of time, goods shall be determined defective, these goods should be replaced or repaired at Great Lakes’ option. Under no circumstances, however, will Great Lakes be held responsible for any amount beyond the price of the product or any unauthorized “field” repair. Such correction or replacement of defective goods shall constitute a fulfillment of all liabilities in respect to such goods.</t>
  </si>
  <si>
    <t>Lakeland Community College</t>
  </si>
  <si>
    <t>GL - Scott Ware</t>
  </si>
  <si>
    <t>sware@greatcabinets.com</t>
  </si>
  <si>
    <t>7700 Clocktower Dr. Kirtland Oh 44094</t>
  </si>
  <si>
    <t>9000 Cameron Pkwy. OKC Ok 73114</t>
  </si>
  <si>
    <t>814-490-1412</t>
  </si>
  <si>
    <t>call to introduce each site for WSU.</t>
  </si>
  <si>
    <t>WSU Total</t>
  </si>
  <si>
    <t>WSU Unit Cost</t>
  </si>
  <si>
    <t>DataSpan</t>
  </si>
  <si>
    <t>TBD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</si>
</sst>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1"/>
      <color theme="1"/>
      <name val="Calibri"/>
      <family val="2"/>
      <scheme val="minor"/>
    </font>
    <font>
      <sz val="11"/>
      <color theme="1"/>
      <name val="Calibri"/>
      <family val="2"/>
      <scheme val="minor"/>
    </font>
    <font>
      <sz val="11"/>
      <color rgb="FFFF0000"/>
      <name val="Calibri"/>
      <family val="2"/>
      <scheme val="minor"/>
    </font>
    <font>
      <sz val="10"/>
      <color theme="1"/>
      <name val="Arial"/>
      <family val="2"/>
    </font>
    <font>
      <b/>
      <sz val="10"/>
      <color theme="1"/>
      <name val="Arial"/>
      <family val="2"/>
    </font>
    <font>
      <b/>
      <i/>
      <sz val="11"/>
      <color theme="1"/>
      <name val="Calibri"/>
      <family val="2"/>
      <scheme val="minor"/>
    </font>
    <font>
      <b/>
      <i/>
      <u/>
      <sz val="11"/>
      <color theme="1"/>
      <name val="Calibri"/>
      <family val="2"/>
      <scheme val="minor"/>
    </font>
    <font>
      <b/>
      <i/>
      <u/>
      <sz val="10"/>
      <color theme="1"/>
      <name val="Arial"/>
      <family val="2"/>
    </font>
    <font>
      <b/>
      <u val="singleAccounting"/>
      <sz val="10"/>
      <color theme="1"/>
      <name val="Arial"/>
      <family val="2"/>
    </font>
    <font>
      <b/>
      <sz val="10"/>
      <color rgb="FFFF0000"/>
      <name val="Arial"/>
      <family val="2"/>
    </font>
    <font>
      <u/>
      <sz val="11"/>
      <color theme="10"/>
      <name val="Calibri"/>
      <family val="2"/>
      <scheme val="minor"/>
    </font>
    <font>
      <sz val="13.5"/>
      <color rgb="FF009DDC"/>
      <name val="Arial"/>
      <family val="2"/>
    </font>
    <font>
      <sz val="11"/>
      <color rgb="FF313131"/>
      <name val="Arial"/>
      <family val="2"/>
    </font>
    <font>
      <u val="singleAccounting"/>
      <sz val="10"/>
      <color theme="1"/>
      <name val="Arial"/>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10" fillId="0" borderId="0" applyNumberFormat="0" applyFill="0" applyBorder="0" applyAlignment="0" applyProtection="0"/>
  </cellStyleXfs>
  <cellXfs count="29">
    <xf numFmtId="0" fontId="0" fillId="0" borderId="0" xfId="0"/>
    <xf numFmtId="0" fontId="0" fillId="0" borderId="0" xfId="0" applyAlignment="1">
      <alignment horizontal="center"/>
    </xf>
    <xf numFmtId="0" fontId="0" fillId="0" borderId="1" xfId="0" applyBorder="1"/>
    <xf numFmtId="0" fontId="0" fillId="0" borderId="1" xfId="0" applyBorder="1" applyAlignment="1">
      <alignment horizontal="center"/>
    </xf>
    <xf numFmtId="0" fontId="3" fillId="0" borderId="1" xfId="0" applyFont="1" applyBorder="1" applyAlignment="1">
      <alignment vertical="center"/>
    </xf>
    <xf numFmtId="0" fontId="3" fillId="0" borderId="1" xfId="0" applyFont="1" applyBorder="1" applyAlignment="1">
      <alignment horizontal="left" vertical="center" indent="5"/>
    </xf>
    <xf numFmtId="0" fontId="3" fillId="2" borderId="1" xfId="0" applyFont="1" applyFill="1" applyBorder="1" applyAlignment="1">
      <alignment horizontal="left" vertical="center" indent="5"/>
    </xf>
    <xf numFmtId="0" fontId="4" fillId="0" borderId="1" xfId="0" applyFont="1" applyBorder="1" applyAlignment="1">
      <alignment vertical="center" wrapText="1"/>
    </xf>
    <xf numFmtId="0" fontId="3" fillId="0" borderId="1" xfId="0" applyFont="1" applyBorder="1" applyAlignment="1">
      <alignment vertical="center" wrapText="1"/>
    </xf>
    <xf numFmtId="44" fontId="3" fillId="0" borderId="1" xfId="1" applyFont="1" applyBorder="1" applyAlignment="1">
      <alignment horizontal="center" vertical="center" wrapText="1"/>
    </xf>
    <xf numFmtId="44" fontId="3" fillId="0" borderId="1" xfId="1" applyFont="1" applyBorder="1" applyAlignment="1">
      <alignment vertical="center" wrapText="1"/>
    </xf>
    <xf numFmtId="0" fontId="7" fillId="0" borderId="1" xfId="0" applyFont="1" applyBorder="1" applyAlignment="1">
      <alignment horizontal="center" vertical="center" wrapText="1"/>
    </xf>
    <xf numFmtId="0" fontId="6" fillId="0" borderId="1" xfId="0" applyFont="1" applyBorder="1" applyAlignment="1">
      <alignment horizontal="center"/>
    </xf>
    <xf numFmtId="44" fontId="8" fillId="2" borderId="1" xfId="0" applyNumberFormat="1" applyFont="1" applyFill="1" applyBorder="1" applyAlignment="1">
      <alignment vertical="center" wrapText="1"/>
    </xf>
    <xf numFmtId="0" fontId="6" fillId="2" borderId="1" xfId="0" applyFont="1" applyFill="1" applyBorder="1"/>
    <xf numFmtId="0" fontId="3" fillId="2" borderId="1" xfId="0" applyFont="1" applyFill="1" applyBorder="1" applyAlignment="1">
      <alignment vertical="center" wrapText="1"/>
    </xf>
    <xf numFmtId="0" fontId="2" fillId="0" borderId="1" xfId="0" applyFont="1" applyBorder="1"/>
    <xf numFmtId="0" fontId="6" fillId="2" borderId="1" xfId="0" applyFont="1" applyFill="1" applyBorder="1" applyAlignment="1">
      <alignment horizontal="center"/>
    </xf>
    <xf numFmtId="0" fontId="5" fillId="0" borderId="1" xfId="0" applyFont="1" applyBorder="1" applyAlignment="1">
      <alignment horizontal="center"/>
    </xf>
    <xf numFmtId="0" fontId="3" fillId="2" borderId="1" xfId="0" applyFont="1" applyFill="1" applyBorder="1" applyAlignment="1">
      <alignment vertical="center"/>
    </xf>
    <xf numFmtId="0" fontId="0" fillId="2" borderId="1" xfId="0" applyFill="1" applyBorder="1"/>
    <xf numFmtId="0" fontId="6" fillId="0" borderId="0" xfId="0" applyFont="1"/>
    <xf numFmtId="44" fontId="0" fillId="0" borderId="1" xfId="1" applyFont="1" applyBorder="1"/>
    <xf numFmtId="44" fontId="0" fillId="0" borderId="1" xfId="0" applyNumberFormat="1" applyBorder="1"/>
    <xf numFmtId="0" fontId="10" fillId="0" borderId="0" xfId="2"/>
    <xf numFmtId="0" fontId="6" fillId="0" borderId="0" xfId="0" applyFont="1" applyAlignment="1">
      <alignment horizontal="center"/>
    </xf>
    <xf numFmtId="0" fontId="11" fillId="0" borderId="0" xfId="0" applyFont="1" applyAlignment="1">
      <alignment vertical="center" wrapText="1"/>
    </xf>
    <xf numFmtId="0" fontId="12" fillId="0" borderId="0" xfId="0" applyFont="1" applyAlignment="1">
      <alignment vertical="center" wrapText="1"/>
    </xf>
    <xf numFmtId="44" fontId="13" fillId="0" borderId="1" xfId="1" applyFont="1" applyBorder="1" applyAlignment="1">
      <alignment horizontal="center" vertical="center"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brianf@greatcabinets.com" TargetMode="External"/><Relationship Id="rId2" Type="http://schemas.openxmlformats.org/officeDocument/2006/relationships/hyperlink" Target="mailto:brianf@greatcabinets.com" TargetMode="External"/><Relationship Id="rId1" Type="http://schemas.openxmlformats.org/officeDocument/2006/relationships/hyperlink" Target="mailto:ozziel@greatcabinets.com" TargetMode="External"/><Relationship Id="rId6" Type="http://schemas.openxmlformats.org/officeDocument/2006/relationships/printerSettings" Target="../printerSettings/printerSettings2.bin"/><Relationship Id="rId5" Type="http://schemas.openxmlformats.org/officeDocument/2006/relationships/hyperlink" Target="mailto:sware@greatcabinets.com" TargetMode="External"/><Relationship Id="rId4" Type="http://schemas.openxmlformats.org/officeDocument/2006/relationships/hyperlink" Target="mailto:brianf@greatcabinet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A76EB-0A6C-4FC3-A614-332D630DFA68}">
  <dimension ref="A1:G37"/>
  <sheetViews>
    <sheetView tabSelected="1" topLeftCell="A13" workbookViewId="0">
      <selection activeCell="F45" sqref="F45"/>
    </sheetView>
  </sheetViews>
  <sheetFormatPr defaultRowHeight="15" x14ac:dyDescent="0.25"/>
  <cols>
    <col min="1" max="1" width="122.140625" bestFit="1" customWidth="1"/>
    <col min="2" max="2" width="16" style="1" bestFit="1" customWidth="1"/>
    <col min="3" max="3" width="12.28515625" bestFit="1" customWidth="1"/>
    <col min="4" max="4" width="12.28515625" customWidth="1"/>
    <col min="5" max="5" width="13.7109375" bestFit="1" customWidth="1"/>
    <col min="6" max="6" width="12.28515625" customWidth="1"/>
    <col min="7" max="7" width="104.7109375" bestFit="1" customWidth="1"/>
  </cols>
  <sheetData>
    <row r="1" spans="1:7" x14ac:dyDescent="0.25">
      <c r="A1" s="14" t="s">
        <v>47</v>
      </c>
      <c r="B1" s="18" t="s">
        <v>37</v>
      </c>
      <c r="C1" s="2"/>
      <c r="D1" s="2"/>
      <c r="E1" s="2"/>
      <c r="F1" s="2"/>
      <c r="G1" s="17" t="s">
        <v>33</v>
      </c>
    </row>
    <row r="2" spans="1:7" x14ac:dyDescent="0.25">
      <c r="A2" s="2"/>
      <c r="B2" s="3"/>
      <c r="C2" s="2"/>
      <c r="D2" s="2"/>
      <c r="E2" s="2"/>
      <c r="F2" s="2"/>
      <c r="G2" s="2"/>
    </row>
    <row r="3" spans="1:7" x14ac:dyDescent="0.25">
      <c r="A3" s="4" t="s">
        <v>0</v>
      </c>
      <c r="B3" s="3"/>
      <c r="C3" s="2"/>
      <c r="D3" s="2"/>
      <c r="E3" s="2"/>
      <c r="F3" s="2"/>
      <c r="G3" s="2"/>
    </row>
    <row r="4" spans="1:7" x14ac:dyDescent="0.25">
      <c r="A4" s="5" t="s">
        <v>1</v>
      </c>
      <c r="B4" s="3" t="s">
        <v>26</v>
      </c>
      <c r="C4" s="2"/>
      <c r="D4" s="2"/>
      <c r="E4" s="2"/>
      <c r="F4" s="2"/>
      <c r="G4" s="2"/>
    </row>
    <row r="5" spans="1:7" x14ac:dyDescent="0.25">
      <c r="A5" s="5" t="s">
        <v>2</v>
      </c>
      <c r="B5" s="3" t="s">
        <v>26</v>
      </c>
      <c r="C5" s="2"/>
      <c r="D5" s="2"/>
      <c r="E5" s="2"/>
      <c r="F5" s="2"/>
      <c r="G5" s="2"/>
    </row>
    <row r="6" spans="1:7" x14ac:dyDescent="0.25">
      <c r="A6" s="5" t="s">
        <v>3</v>
      </c>
      <c r="B6" s="3" t="s">
        <v>26</v>
      </c>
      <c r="C6" s="2"/>
      <c r="D6" s="2"/>
      <c r="E6" s="2"/>
      <c r="F6" s="2"/>
      <c r="G6" s="2"/>
    </row>
    <row r="7" spans="1:7" x14ac:dyDescent="0.25">
      <c r="A7" s="4" t="s">
        <v>4</v>
      </c>
      <c r="B7" s="3"/>
      <c r="C7" s="2"/>
      <c r="D7" s="2"/>
      <c r="E7" s="2"/>
      <c r="F7" s="2"/>
      <c r="G7" s="2"/>
    </row>
    <row r="8" spans="1:7" x14ac:dyDescent="0.25">
      <c r="A8" s="5" t="s">
        <v>5</v>
      </c>
      <c r="B8" s="3" t="s">
        <v>24</v>
      </c>
      <c r="C8" s="2"/>
      <c r="D8" s="2"/>
      <c r="E8" s="2"/>
      <c r="F8" s="2"/>
      <c r="G8" s="2"/>
    </row>
    <row r="9" spans="1:7" x14ac:dyDescent="0.25">
      <c r="A9" s="5" t="s">
        <v>6</v>
      </c>
      <c r="B9" s="3" t="s">
        <v>24</v>
      </c>
      <c r="C9" s="2"/>
      <c r="D9" s="2"/>
      <c r="E9" s="2"/>
      <c r="F9" s="2"/>
      <c r="G9" s="2"/>
    </row>
    <row r="10" spans="1:7" x14ac:dyDescent="0.25">
      <c r="A10" s="5" t="s">
        <v>7</v>
      </c>
      <c r="B10" s="3" t="s">
        <v>24</v>
      </c>
      <c r="C10" s="2"/>
      <c r="D10" s="2"/>
      <c r="E10" s="2"/>
      <c r="F10" s="2"/>
      <c r="G10" s="2"/>
    </row>
    <row r="11" spans="1:7" x14ac:dyDescent="0.25">
      <c r="A11" s="4"/>
      <c r="B11" s="3"/>
      <c r="C11" s="2"/>
      <c r="D11" s="2"/>
      <c r="E11" s="2"/>
      <c r="F11" s="2"/>
      <c r="G11" s="2"/>
    </row>
    <row r="12" spans="1:7" x14ac:dyDescent="0.25">
      <c r="A12" s="4" t="s">
        <v>8</v>
      </c>
      <c r="B12" s="3" t="s">
        <v>24</v>
      </c>
      <c r="C12" s="2"/>
      <c r="D12" s="2"/>
      <c r="E12" s="2"/>
      <c r="F12" s="2"/>
      <c r="G12" s="2" t="s">
        <v>38</v>
      </c>
    </row>
    <row r="13" spans="1:7" x14ac:dyDescent="0.25">
      <c r="A13" s="4"/>
      <c r="B13" s="3"/>
      <c r="C13" s="2"/>
      <c r="D13" s="2"/>
      <c r="E13" s="2"/>
      <c r="F13" s="2"/>
      <c r="G13" s="2"/>
    </row>
    <row r="14" spans="1:7" x14ac:dyDescent="0.25">
      <c r="A14" s="4" t="s">
        <v>9</v>
      </c>
      <c r="B14" s="3" t="s">
        <v>24</v>
      </c>
      <c r="C14" s="2"/>
      <c r="D14" s="2"/>
      <c r="E14" s="2"/>
      <c r="F14" s="2"/>
      <c r="G14" s="2"/>
    </row>
    <row r="15" spans="1:7" x14ac:dyDescent="0.25">
      <c r="A15" s="4" t="s">
        <v>10</v>
      </c>
      <c r="B15" s="3" t="s">
        <v>24</v>
      </c>
      <c r="C15" s="2"/>
      <c r="D15" s="2"/>
      <c r="E15" s="2"/>
      <c r="F15" s="2"/>
      <c r="G15" s="2"/>
    </row>
    <row r="16" spans="1:7" x14ac:dyDescent="0.25">
      <c r="A16" s="4" t="s">
        <v>11</v>
      </c>
      <c r="B16" s="3" t="s">
        <v>24</v>
      </c>
      <c r="C16" s="2"/>
      <c r="D16" s="2"/>
      <c r="E16" s="2"/>
      <c r="F16" s="2"/>
      <c r="G16" s="2"/>
    </row>
    <row r="17" spans="1:7" x14ac:dyDescent="0.25">
      <c r="A17" s="4" t="s">
        <v>12</v>
      </c>
      <c r="B17" s="3" t="s">
        <v>24</v>
      </c>
      <c r="C17" s="2"/>
      <c r="D17" s="2"/>
      <c r="E17" s="2"/>
      <c r="F17" s="2"/>
      <c r="G17" s="2" t="s">
        <v>34</v>
      </c>
    </row>
    <row r="18" spans="1:7" x14ac:dyDescent="0.25">
      <c r="A18" s="4" t="s">
        <v>13</v>
      </c>
      <c r="B18" s="3" t="s">
        <v>24</v>
      </c>
      <c r="C18" s="2"/>
      <c r="D18" s="2"/>
      <c r="E18" s="2"/>
      <c r="F18" s="2"/>
      <c r="G18" s="2" t="s">
        <v>25</v>
      </c>
    </row>
    <row r="19" spans="1:7" x14ac:dyDescent="0.25">
      <c r="A19" s="4" t="s">
        <v>31</v>
      </c>
      <c r="B19" s="3" t="s">
        <v>24</v>
      </c>
      <c r="C19" s="2"/>
      <c r="D19" s="2"/>
      <c r="E19" s="2"/>
      <c r="F19" s="2"/>
      <c r="G19" s="2" t="s">
        <v>30</v>
      </c>
    </row>
    <row r="20" spans="1:7" x14ac:dyDescent="0.25">
      <c r="A20" s="4" t="s">
        <v>14</v>
      </c>
      <c r="B20" s="3" t="s">
        <v>24</v>
      </c>
      <c r="C20" s="2"/>
      <c r="D20" s="2"/>
      <c r="E20" s="2"/>
      <c r="F20" s="2"/>
      <c r="G20" s="2" t="s">
        <v>44</v>
      </c>
    </row>
    <row r="21" spans="1:7" x14ac:dyDescent="0.25">
      <c r="A21" s="5" t="s">
        <v>28</v>
      </c>
      <c r="B21" s="3" t="s">
        <v>24</v>
      </c>
      <c r="C21" s="2"/>
      <c r="D21" s="2"/>
      <c r="E21" s="2"/>
      <c r="F21" s="2"/>
      <c r="G21" s="2" t="s">
        <v>39</v>
      </c>
    </row>
    <row r="22" spans="1:7" x14ac:dyDescent="0.25">
      <c r="A22" s="6" t="s">
        <v>27</v>
      </c>
      <c r="B22" s="3" t="s">
        <v>24</v>
      </c>
      <c r="C22" s="2"/>
      <c r="D22" s="2"/>
      <c r="E22" s="2"/>
      <c r="F22" s="2"/>
      <c r="G22" s="2" t="s">
        <v>45</v>
      </c>
    </row>
    <row r="23" spans="1:7" x14ac:dyDescent="0.25">
      <c r="A23" s="4" t="s">
        <v>15</v>
      </c>
      <c r="B23" s="3" t="s">
        <v>24</v>
      </c>
      <c r="C23" s="2"/>
      <c r="D23" s="2"/>
      <c r="E23" s="2"/>
      <c r="F23" s="2"/>
      <c r="G23" s="2" t="s">
        <v>40</v>
      </c>
    </row>
    <row r="24" spans="1:7" x14ac:dyDescent="0.25">
      <c r="A24" s="5" t="s">
        <v>16</v>
      </c>
      <c r="B24" s="3" t="s">
        <v>24</v>
      </c>
      <c r="C24" s="2"/>
      <c r="D24" s="2"/>
      <c r="E24" s="2"/>
      <c r="F24" s="2"/>
      <c r="G24" s="2" t="s">
        <v>29</v>
      </c>
    </row>
    <row r="25" spans="1:7" x14ac:dyDescent="0.25">
      <c r="A25" s="4" t="s">
        <v>17</v>
      </c>
      <c r="B25" s="3" t="s">
        <v>24</v>
      </c>
      <c r="C25" s="2"/>
      <c r="D25" s="2"/>
      <c r="E25" s="2"/>
      <c r="F25" s="2"/>
      <c r="G25" s="2" t="s">
        <v>32</v>
      </c>
    </row>
    <row r="26" spans="1:7" x14ac:dyDescent="0.25">
      <c r="A26" s="4" t="s">
        <v>18</v>
      </c>
      <c r="B26" s="3" t="s">
        <v>24</v>
      </c>
      <c r="C26" s="2"/>
      <c r="D26" s="2"/>
      <c r="E26" s="2"/>
      <c r="F26" s="2"/>
      <c r="G26" s="2"/>
    </row>
    <row r="27" spans="1:7" x14ac:dyDescent="0.25">
      <c r="A27" s="4" t="s">
        <v>19</v>
      </c>
      <c r="B27" s="3" t="s">
        <v>24</v>
      </c>
      <c r="C27" s="2"/>
      <c r="D27" s="2"/>
      <c r="E27" s="2"/>
      <c r="F27" s="2"/>
      <c r="G27" s="2"/>
    </row>
    <row r="28" spans="1:7" x14ac:dyDescent="0.25">
      <c r="A28" s="4"/>
      <c r="B28" s="3"/>
      <c r="C28" s="18" t="s">
        <v>98</v>
      </c>
      <c r="D28" s="18" t="s">
        <v>98</v>
      </c>
      <c r="E28" s="2"/>
      <c r="F28" s="2"/>
      <c r="G28" s="2"/>
    </row>
    <row r="29" spans="1:7" x14ac:dyDescent="0.25">
      <c r="A29" s="7" t="s">
        <v>20</v>
      </c>
      <c r="B29" s="12" t="s">
        <v>35</v>
      </c>
      <c r="C29" s="11" t="s">
        <v>21</v>
      </c>
      <c r="D29" s="11" t="s">
        <v>22</v>
      </c>
      <c r="E29" s="17" t="s">
        <v>97</v>
      </c>
      <c r="F29" s="17" t="s">
        <v>96</v>
      </c>
      <c r="G29" s="2"/>
    </row>
    <row r="30" spans="1:7" x14ac:dyDescent="0.25">
      <c r="A30" s="15" t="s">
        <v>41</v>
      </c>
      <c r="B30" s="3">
        <v>90</v>
      </c>
      <c r="C30" s="9">
        <v>2365</v>
      </c>
      <c r="D30" s="10">
        <f>SUM(B30)*C30</f>
        <v>212850</v>
      </c>
      <c r="E30" s="10">
        <f>SUM(C30)/0.9</f>
        <v>2627.7777777777778</v>
      </c>
      <c r="F30" s="10">
        <f>SUM(B30)*E30</f>
        <v>236500</v>
      </c>
      <c r="G30" s="2" t="s">
        <v>42</v>
      </c>
    </row>
    <row r="31" spans="1:7" x14ac:dyDescent="0.25">
      <c r="A31" s="15" t="s">
        <v>49</v>
      </c>
      <c r="B31" s="3">
        <v>45</v>
      </c>
      <c r="C31" s="9">
        <v>2457</v>
      </c>
      <c r="D31" s="10">
        <f>SUM(B31)*C31</f>
        <v>110565</v>
      </c>
      <c r="E31" s="10">
        <f>SUM(C31)/0.9</f>
        <v>2730</v>
      </c>
      <c r="F31" s="10">
        <f>SUM(B31)*E31</f>
        <v>122850</v>
      </c>
      <c r="G31" s="2" t="s">
        <v>42</v>
      </c>
    </row>
    <row r="32" spans="1:7" x14ac:dyDescent="0.25">
      <c r="A32" s="8" t="s">
        <v>43</v>
      </c>
      <c r="B32" s="3">
        <v>135</v>
      </c>
      <c r="C32" s="9">
        <v>115</v>
      </c>
      <c r="D32" s="10">
        <f>SUM(B32)*C32</f>
        <v>15525</v>
      </c>
      <c r="E32" s="10">
        <f>SUM(C32)/0.9</f>
        <v>127.77777777777777</v>
      </c>
      <c r="F32" s="10">
        <f>SUM(B32)*E32</f>
        <v>17250</v>
      </c>
      <c r="G32" s="2"/>
    </row>
    <row r="33" spans="1:7" x14ac:dyDescent="0.25">
      <c r="A33" s="2"/>
      <c r="B33" s="3"/>
      <c r="C33" s="2"/>
      <c r="D33" s="2"/>
      <c r="E33" s="2"/>
      <c r="F33" s="2"/>
      <c r="G33" s="2"/>
    </row>
    <row r="34" spans="1:7" x14ac:dyDescent="0.25">
      <c r="A34" s="8" t="s">
        <v>36</v>
      </c>
      <c r="B34" s="3">
        <v>1</v>
      </c>
      <c r="C34" s="9">
        <v>6475</v>
      </c>
      <c r="D34" s="10">
        <v>6475</v>
      </c>
      <c r="E34" s="10"/>
      <c r="F34" s="28">
        <v>6475</v>
      </c>
      <c r="G34" s="16" t="s">
        <v>46</v>
      </c>
    </row>
    <row r="35" spans="1:7" x14ac:dyDescent="0.25">
      <c r="A35" s="2"/>
      <c r="B35" s="3"/>
      <c r="C35" s="8"/>
      <c r="D35" s="13">
        <f>SUM(D30:D34)</f>
        <v>345415</v>
      </c>
      <c r="E35" s="13"/>
      <c r="F35" s="13">
        <f>SUM(F30:F34)</f>
        <v>383075</v>
      </c>
      <c r="G35" s="2"/>
    </row>
    <row r="36" spans="1:7" x14ac:dyDescent="0.25">
      <c r="A36" s="19" t="s">
        <v>48</v>
      </c>
      <c r="B36" s="3">
        <v>90</v>
      </c>
      <c r="C36" s="22">
        <v>50</v>
      </c>
      <c r="D36" s="23">
        <f>SUM(B36)*C36</f>
        <v>4500</v>
      </c>
      <c r="E36" s="23">
        <f>SUM(C36)/0.9</f>
        <v>55.555555555555557</v>
      </c>
      <c r="F36" s="23">
        <f>SUM(B36)*E36</f>
        <v>5000</v>
      </c>
      <c r="G36" s="20" t="s">
        <v>73</v>
      </c>
    </row>
    <row r="37" spans="1:7" x14ac:dyDescent="0.25">
      <c r="A37" s="4" t="s">
        <v>23</v>
      </c>
      <c r="B37" s="3"/>
      <c r="C37" s="2"/>
      <c r="D37" s="2"/>
      <c r="E37" s="2"/>
      <c r="F37" s="2"/>
      <c r="G37" s="2"/>
    </row>
  </sheetData>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AE769-2303-4667-B5E3-401220E8E2A5}">
  <dimension ref="A1:J23"/>
  <sheetViews>
    <sheetView workbookViewId="0">
      <selection activeCell="M23" sqref="M23"/>
    </sheetView>
  </sheetViews>
  <sheetFormatPr defaultRowHeight="15" x14ac:dyDescent="0.25"/>
  <cols>
    <col min="1" max="1" width="46" bestFit="1" customWidth="1"/>
    <col min="2" max="2" width="35.140625" bestFit="1" customWidth="1"/>
    <col min="3" max="3" width="4.7109375" customWidth="1"/>
    <col min="4" max="4" width="16.42578125" bestFit="1" customWidth="1"/>
    <col min="5" max="5" width="24.7109375" bestFit="1" customWidth="1"/>
    <col min="6" max="6" width="18.5703125" style="1" bestFit="1" customWidth="1"/>
    <col min="7" max="7" width="14" bestFit="1" customWidth="1"/>
    <col min="8" max="8" width="49" bestFit="1" customWidth="1"/>
    <col min="9" max="9" width="12.5703125" bestFit="1" customWidth="1"/>
    <col min="10" max="10" width="10.7109375" bestFit="1" customWidth="1"/>
  </cols>
  <sheetData>
    <row r="1" spans="1:10" x14ac:dyDescent="0.25">
      <c r="A1" s="21" t="s">
        <v>59</v>
      </c>
    </row>
    <row r="4" spans="1:10" s="25" customFormat="1" x14ac:dyDescent="0.25">
      <c r="A4" s="25" t="s">
        <v>50</v>
      </c>
      <c r="B4" s="25" t="s">
        <v>56</v>
      </c>
      <c r="D4" s="25" t="s">
        <v>52</v>
      </c>
      <c r="E4" s="25" t="s">
        <v>53</v>
      </c>
      <c r="F4" s="25" t="s">
        <v>54</v>
      </c>
      <c r="G4" s="25" t="s">
        <v>51</v>
      </c>
      <c r="H4" s="25" t="s">
        <v>67</v>
      </c>
      <c r="I4" s="25" t="s">
        <v>81</v>
      </c>
    </row>
    <row r="8" spans="1:10" x14ac:dyDescent="0.25">
      <c r="A8" t="s">
        <v>64</v>
      </c>
      <c r="B8" t="s">
        <v>78</v>
      </c>
      <c r="D8" t="s">
        <v>63</v>
      </c>
      <c r="E8" s="24" t="s">
        <v>84</v>
      </c>
      <c r="F8" s="1" t="s">
        <v>86</v>
      </c>
      <c r="G8" t="s">
        <v>65</v>
      </c>
      <c r="H8" t="s">
        <v>70</v>
      </c>
      <c r="I8" t="s">
        <v>83</v>
      </c>
      <c r="J8" t="s">
        <v>85</v>
      </c>
    </row>
    <row r="9" spans="1:10" x14ac:dyDescent="0.25">
      <c r="A9" t="s">
        <v>66</v>
      </c>
      <c r="B9" t="s">
        <v>93</v>
      </c>
      <c r="D9" t="s">
        <v>72</v>
      </c>
      <c r="E9" s="24" t="s">
        <v>76</v>
      </c>
      <c r="F9" s="1" t="s">
        <v>80</v>
      </c>
      <c r="G9" t="s">
        <v>65</v>
      </c>
      <c r="H9" t="s">
        <v>71</v>
      </c>
      <c r="I9" t="s">
        <v>82</v>
      </c>
      <c r="J9" t="s">
        <v>85</v>
      </c>
    </row>
    <row r="10" spans="1:10" x14ac:dyDescent="0.25">
      <c r="A10" t="s">
        <v>55</v>
      </c>
      <c r="B10" t="s">
        <v>77</v>
      </c>
      <c r="D10" t="s">
        <v>63</v>
      </c>
      <c r="E10" s="24" t="s">
        <v>84</v>
      </c>
      <c r="F10" s="1" t="s">
        <v>86</v>
      </c>
      <c r="G10" t="s">
        <v>57</v>
      </c>
      <c r="H10" t="s">
        <v>68</v>
      </c>
      <c r="I10" t="s">
        <v>99</v>
      </c>
      <c r="J10" t="s">
        <v>85</v>
      </c>
    </row>
    <row r="11" spans="1:10" x14ac:dyDescent="0.25">
      <c r="A11" t="s">
        <v>58</v>
      </c>
      <c r="B11" t="s">
        <v>79</v>
      </c>
      <c r="D11" t="s">
        <v>63</v>
      </c>
      <c r="E11" s="24" t="s">
        <v>84</v>
      </c>
      <c r="F11" s="1" t="s">
        <v>86</v>
      </c>
      <c r="G11" t="s">
        <v>74</v>
      </c>
      <c r="H11" t="s">
        <v>69</v>
      </c>
      <c r="I11" t="s">
        <v>99</v>
      </c>
      <c r="J11" t="s">
        <v>85</v>
      </c>
    </row>
    <row r="12" spans="1:10" x14ac:dyDescent="0.25">
      <c r="A12" t="s">
        <v>89</v>
      </c>
      <c r="B12" t="s">
        <v>92</v>
      </c>
      <c r="D12" t="s">
        <v>90</v>
      </c>
      <c r="E12" s="24" t="s">
        <v>91</v>
      </c>
      <c r="F12" s="1" t="s">
        <v>94</v>
      </c>
      <c r="G12" t="s">
        <v>57</v>
      </c>
      <c r="H12" t="s">
        <v>68</v>
      </c>
      <c r="I12" t="s">
        <v>99</v>
      </c>
      <c r="J12" t="s">
        <v>85</v>
      </c>
    </row>
    <row r="14" spans="1:10" x14ac:dyDescent="0.25">
      <c r="A14" t="s">
        <v>60</v>
      </c>
    </row>
    <row r="15" spans="1:10" x14ac:dyDescent="0.25">
      <c r="A15" t="s">
        <v>61</v>
      </c>
    </row>
    <row r="16" spans="1:10" x14ac:dyDescent="0.25">
      <c r="A16" t="s">
        <v>62</v>
      </c>
    </row>
    <row r="18" spans="1:1" x14ac:dyDescent="0.25">
      <c r="A18" t="s">
        <v>75</v>
      </c>
    </row>
    <row r="19" spans="1:1" x14ac:dyDescent="0.25">
      <c r="A19" t="s">
        <v>95</v>
      </c>
    </row>
    <row r="22" spans="1:1" ht="17.25" x14ac:dyDescent="0.25">
      <c r="A22" s="26" t="s">
        <v>87</v>
      </c>
    </row>
    <row r="23" spans="1:1" ht="199.5" x14ac:dyDescent="0.25">
      <c r="A23" s="27" t="s">
        <v>88</v>
      </c>
    </row>
  </sheetData>
  <hyperlinks>
    <hyperlink ref="E9" r:id="rId1" xr:uid="{8A77D902-26CC-4C35-A556-D25CF351D8E3}"/>
    <hyperlink ref="E10" r:id="rId2" xr:uid="{19D7887E-FA4C-4701-9916-18EA55B3337E}"/>
    <hyperlink ref="E11" r:id="rId3" xr:uid="{ADB4CA93-EF44-41E9-BFFC-159D7BD685A4}"/>
    <hyperlink ref="E8" r:id="rId4" xr:uid="{79FD671E-5223-4575-A024-B38022C25BA5}"/>
    <hyperlink ref="E12" r:id="rId5" xr:uid="{A5DC2C77-E16A-4C31-A1EB-D33D69B2F51C}"/>
  </hyperlinks>
  <pageMargins left="0.7" right="0.7" top="0.75" bottom="0.75" header="0.3" footer="0.3"/>
  <pageSetup orientation="portrait" horizontalDpi="0" verticalDpi="0"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DataSpan Costs</vt:lpstr>
      <vt:lpstr>References  Warranty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Ozzie Lawliss</dc:creator>
  <cp:lastModifiedBy>Ozzie Lawliss</cp:lastModifiedBy>
  <dcterms:created xsi:type="dcterms:W3CDTF">2018-02-05T18:25:30Z</dcterms:created>
  <dcterms:modified xsi:type="dcterms:W3CDTF">2018-02-06T03:02:37Z</dcterms:modified>
</cp:coreProperties>
</file>